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-PC\Documents\ito\③各地区・支部\"/>
    </mc:Choice>
  </mc:AlternateContent>
  <xr:revisionPtr revIDLastSave="0" documentId="8_{A739FEA9-5147-4606-B5BD-5E61B2513B75}" xr6:coauthVersionLast="47" xr6:coauthVersionMax="47" xr10:uidLastSave="{00000000-0000-0000-0000-000000000000}"/>
  <bookViews>
    <workbookView xWindow="-28920" yWindow="-195" windowWidth="29040" windowHeight="16440" xr2:uid="{EBE23AD4-126A-4E0A-8C34-A815B692B8A8}"/>
  </bookViews>
  <sheets>
    <sheet name="支部予算" sheetId="1" r:id="rId1"/>
  </sheets>
  <externalReferences>
    <externalReference r:id="rId2"/>
  </externalReferences>
  <definedNames>
    <definedName name="_xlnm.Print_Area" localSheetId="0">支部予算!$A$1:$Q$23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F23" i="1"/>
  <c r="E23" i="1"/>
  <c r="D23" i="1"/>
  <c r="Q22" i="1"/>
  <c r="L21" i="1"/>
  <c r="J21" i="1"/>
  <c r="H21" i="1"/>
  <c r="E21" i="1"/>
  <c r="D21" i="1"/>
  <c r="C21" i="1" s="1"/>
  <c r="L20" i="1"/>
  <c r="J20" i="1"/>
  <c r="H20" i="1"/>
  <c r="E20" i="1"/>
  <c r="D20" i="1"/>
  <c r="C20" i="1" s="1"/>
  <c r="L19" i="1"/>
  <c r="J19" i="1"/>
  <c r="H19" i="1"/>
  <c r="E19" i="1"/>
  <c r="D19" i="1"/>
  <c r="C19" i="1" s="1"/>
  <c r="L18" i="1"/>
  <c r="J18" i="1"/>
  <c r="H18" i="1"/>
  <c r="G18" i="1"/>
  <c r="E18" i="1"/>
  <c r="D18" i="1"/>
  <c r="C18" i="1" s="1"/>
  <c r="L17" i="1"/>
  <c r="J17" i="1"/>
  <c r="H17" i="1"/>
  <c r="E17" i="1"/>
  <c r="D17" i="1"/>
  <c r="C17" i="1" s="1"/>
  <c r="L16" i="1"/>
  <c r="J16" i="1"/>
  <c r="H16" i="1"/>
  <c r="E16" i="1"/>
  <c r="D16" i="1"/>
  <c r="C16" i="1" s="1"/>
  <c r="L15" i="1"/>
  <c r="J15" i="1"/>
  <c r="H15" i="1"/>
  <c r="E15" i="1"/>
  <c r="D15" i="1"/>
  <c r="C15" i="1" s="1"/>
  <c r="L14" i="1"/>
  <c r="J14" i="1"/>
  <c r="H14" i="1"/>
  <c r="G14" i="1"/>
  <c r="E14" i="1"/>
  <c r="D14" i="1"/>
  <c r="C14" i="1" s="1"/>
  <c r="N13" i="1"/>
  <c r="L13" i="1"/>
  <c r="J13" i="1"/>
  <c r="H13" i="1"/>
  <c r="Q13" i="1" s="1"/>
  <c r="E13" i="1"/>
  <c r="D13" i="1"/>
  <c r="C13" i="1" s="1"/>
  <c r="N12" i="1"/>
  <c r="L12" i="1"/>
  <c r="J12" i="1"/>
  <c r="H12" i="1"/>
  <c r="Q12" i="1" s="1"/>
  <c r="E12" i="1"/>
  <c r="D12" i="1"/>
  <c r="C12" i="1" s="1"/>
  <c r="N11" i="1"/>
  <c r="L11" i="1"/>
  <c r="J11" i="1"/>
  <c r="H11" i="1"/>
  <c r="Q11" i="1" s="1"/>
  <c r="E11" i="1"/>
  <c r="D11" i="1"/>
  <c r="C11" i="1" s="1"/>
  <c r="N10" i="1"/>
  <c r="L10" i="1"/>
  <c r="J10" i="1"/>
  <c r="H10" i="1"/>
  <c r="Q10" i="1" s="1"/>
  <c r="E10" i="1"/>
  <c r="D10" i="1"/>
  <c r="C10" i="1" s="1"/>
  <c r="N9" i="1"/>
  <c r="L9" i="1"/>
  <c r="J9" i="1"/>
  <c r="H9" i="1"/>
  <c r="Q9" i="1" s="1"/>
  <c r="E9" i="1"/>
  <c r="D9" i="1"/>
  <c r="C9" i="1" s="1"/>
  <c r="N8" i="1"/>
  <c r="L8" i="1"/>
  <c r="L23" i="1" s="1"/>
  <c r="J8" i="1"/>
  <c r="J23" i="1" s="1"/>
  <c r="H8" i="1"/>
  <c r="H23" i="1" s="1"/>
  <c r="G8" i="1"/>
  <c r="E8" i="1"/>
  <c r="D8" i="1"/>
  <c r="C8" i="1" s="1"/>
  <c r="C23" i="1" l="1"/>
  <c r="Q14" i="1"/>
  <c r="Q15" i="1"/>
  <c r="Q8" i="1"/>
  <c r="N14" i="1"/>
  <c r="N23" i="1" s="1"/>
  <c r="N15" i="1"/>
  <c r="N16" i="1"/>
  <c r="Q16" i="1" s="1"/>
  <c r="N17" i="1"/>
  <c r="Q17" i="1" s="1"/>
  <c r="N18" i="1"/>
  <c r="Q18" i="1" s="1"/>
  <c r="N19" i="1"/>
  <c r="Q19" i="1" s="1"/>
  <c r="N20" i="1"/>
  <c r="Q20" i="1" s="1"/>
  <c r="N21" i="1"/>
  <c r="Q21" i="1" s="1"/>
  <c r="Q23" i="1" l="1"/>
</calcChain>
</file>

<file path=xl/sharedStrings.xml><?xml version="1.0" encoding="utf-8"?>
<sst xmlns="http://schemas.openxmlformats.org/spreadsheetml/2006/main" count="58" uniqueCount="32">
  <si>
    <t>令和7年度 支部予算</t>
    <rPh sb="0" eb="2">
      <t>レイワ</t>
    </rPh>
    <rPh sb="3" eb="5">
      <t>ネンド</t>
    </rPh>
    <rPh sb="6" eb="8">
      <t>シブ</t>
    </rPh>
    <rPh sb="8" eb="10">
      <t>ヨサン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</si>
  <si>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</si>
  <si>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</si>
  <si>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</si>
  <si>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</si>
  <si>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会員数</t>
    <rPh sb="0" eb="3">
      <t>カイインスウ</t>
    </rPh>
    <phoneticPr fontId="4"/>
  </si>
  <si>
    <t>役員数</t>
    <rPh sb="0" eb="2">
      <t>ヤクイン</t>
    </rPh>
    <rPh sb="2" eb="3">
      <t>スウ</t>
    </rPh>
    <phoneticPr fontId="4"/>
  </si>
  <si>
    <t>役員会費</t>
    <rPh sb="0" eb="2">
      <t>ヤクイン</t>
    </rPh>
    <rPh sb="2" eb="3">
      <t>カイ</t>
    </rPh>
    <rPh sb="3" eb="4">
      <t>ヒ</t>
    </rPh>
    <phoneticPr fontId="4"/>
  </si>
  <si>
    <t>税務研修会</t>
    <rPh sb="0" eb="2">
      <t>ゼイム</t>
    </rPh>
    <rPh sb="2" eb="5">
      <t>ケンシュウカイ</t>
    </rPh>
    <phoneticPr fontId="4"/>
  </si>
  <si>
    <t>交流会</t>
    <rPh sb="0" eb="3">
      <t>コウリュウカイ</t>
    </rPh>
    <phoneticPr fontId="4"/>
  </si>
  <si>
    <t>支部活性化
補助</t>
    <rPh sb="0" eb="2">
      <t>シブ</t>
    </rPh>
    <rPh sb="2" eb="5">
      <t>カッセイカ</t>
    </rPh>
    <rPh sb="6" eb="8">
      <t>ホジョ</t>
    </rPh>
    <phoneticPr fontId="4"/>
  </si>
  <si>
    <t>支部予算</t>
    <rPh sb="0" eb="2">
      <t>シブ</t>
    </rPh>
    <rPh sb="2" eb="4">
      <t>ヨサン</t>
    </rPh>
    <phoneticPr fontId="4"/>
  </si>
  <si>
    <t>(単金×役員数×回数）</t>
    <phoneticPr fontId="4"/>
  </si>
  <si>
    <t>(単金×20人×回数）</t>
    <rPh sb="6" eb="7">
      <t>ニン</t>
    </rPh>
    <phoneticPr fontId="4"/>
  </si>
  <si>
    <t>(単金×正会員数）</t>
    <rPh sb="4" eb="5">
      <t>セイ</t>
    </rPh>
    <rPh sb="5" eb="8">
      <t>カイインスウ</t>
    </rPh>
    <phoneticPr fontId="4"/>
  </si>
  <si>
    <t>合計</t>
    <rPh sb="0" eb="2">
      <t>ゴウケイ</t>
    </rPh>
    <phoneticPr fontId="4"/>
  </si>
  <si>
    <t>正
会員</t>
    <rPh sb="0" eb="1">
      <t>ショウ</t>
    </rPh>
    <rPh sb="2" eb="4">
      <t>カイイン</t>
    </rPh>
    <phoneticPr fontId="4"/>
  </si>
  <si>
    <t>賛助
会員</t>
    <rPh sb="0" eb="2">
      <t>サンジョ</t>
    </rPh>
    <rPh sb="3" eb="5">
      <t>カイイン</t>
    </rPh>
    <phoneticPr fontId="4"/>
  </si>
  <si>
    <t>単金</t>
    <rPh sb="0" eb="2">
      <t>タンキン</t>
    </rPh>
    <phoneticPr fontId="4"/>
  </si>
  <si>
    <t>①+②+③+④</t>
    <phoneticPr fontId="4"/>
  </si>
  <si>
    <t>回数</t>
    <rPh sb="0" eb="2">
      <t>カイスウ</t>
    </rPh>
    <phoneticPr fontId="4"/>
  </si>
  <si>
    <t>千円単位四捨五入</t>
    <rPh sb="0" eb="2">
      <t>センエン</t>
    </rPh>
    <rPh sb="2" eb="4">
      <t>タンイ</t>
    </rPh>
    <rPh sb="4" eb="8">
      <t>シシャゴニュウ</t>
    </rPh>
    <phoneticPr fontId="4"/>
  </si>
  <si>
    <t>日野地区</t>
    <rPh sb="0" eb="2">
      <t>ヒノ</t>
    </rPh>
    <rPh sb="2" eb="4">
      <t>チク</t>
    </rPh>
    <phoneticPr fontId="4"/>
  </si>
  <si>
    <t>第1支部</t>
    <rPh sb="0" eb="1">
      <t>ダイ</t>
    </rPh>
    <rPh sb="2" eb="4">
      <t>シブ</t>
    </rPh>
    <phoneticPr fontId="4"/>
  </si>
  <si>
    <t>第2支部</t>
    <rPh sb="0" eb="1">
      <t>ダイ</t>
    </rPh>
    <rPh sb="2" eb="4">
      <t>シブ</t>
    </rPh>
    <phoneticPr fontId="4"/>
  </si>
  <si>
    <t>第3支部</t>
    <rPh sb="0" eb="1">
      <t>ダイ</t>
    </rPh>
    <rPh sb="2" eb="4">
      <t>シブ</t>
    </rPh>
    <phoneticPr fontId="4"/>
  </si>
  <si>
    <t>第4支部</t>
    <rPh sb="0" eb="1">
      <t>ダイ</t>
    </rPh>
    <rPh sb="2" eb="4">
      <t>シブ</t>
    </rPh>
    <phoneticPr fontId="4"/>
  </si>
  <si>
    <t>第5支部</t>
    <rPh sb="0" eb="1">
      <t>ダイ</t>
    </rPh>
    <rPh sb="2" eb="4">
      <t>シブ</t>
    </rPh>
    <phoneticPr fontId="4"/>
  </si>
  <si>
    <t>第6支部</t>
    <rPh sb="0" eb="1">
      <t>ダイ</t>
    </rPh>
    <rPh sb="2" eb="4">
      <t>シブ</t>
    </rPh>
    <phoneticPr fontId="4"/>
  </si>
  <si>
    <t>多摩地区</t>
    <rPh sb="0" eb="2">
      <t>タマ</t>
    </rPh>
    <rPh sb="2" eb="4">
      <t>チク</t>
    </rPh>
    <phoneticPr fontId="4"/>
  </si>
  <si>
    <t>稲城地区</t>
    <rPh sb="0" eb="2">
      <t>イナギ</t>
    </rPh>
    <rPh sb="2" eb="4">
      <t>チク</t>
    </rPh>
    <phoneticPr fontId="4"/>
  </si>
  <si>
    <t>予備費</t>
    <rPh sb="0" eb="3">
      <t>ヨビヒ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</si>
</sst>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26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2" applyFont="1" applyAlignment="1">
      <alignment horizontal="centerContinuous" vertical="center"/>
    </xf>
    <xf numFmtId="0" fontId="1" fillId="0" borderId="0" xfId="2" applyAlignment="1">
      <alignment horizontal="centerContinuous" vertical="center"/>
    </xf>
    <xf numFmtId="0" fontId="1" fillId="0" borderId="0" xfId="2">
      <alignment vertical="center"/>
    </xf>
    <xf numFmtId="0" fontId="1" fillId="0" borderId="1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 wrapText="1" shrinkToFit="1"/>
    </xf>
    <xf numFmtId="0" fontId="1" fillId="0" borderId="8" xfId="2" applyBorder="1" applyAlignment="1">
      <alignment horizontal="center" vertical="center" shrinkToFit="1"/>
    </xf>
    <xf numFmtId="0" fontId="1" fillId="0" borderId="9" xfId="2" applyBorder="1" applyAlignment="1">
      <alignment horizontal="center" vertical="center" shrinkToFit="1"/>
    </xf>
    <xf numFmtId="0" fontId="1" fillId="2" borderId="10" xfId="2" applyFill="1" applyBorder="1" applyAlignment="1">
      <alignment horizontal="center" vertical="center" wrapText="1"/>
    </xf>
    <xf numFmtId="0" fontId="1" fillId="0" borderId="11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3" xfId="2" applyBorder="1" applyAlignment="1">
      <alignment horizontal="center" vertical="center" shrinkToFit="1"/>
    </xf>
    <xf numFmtId="0" fontId="1" fillId="0" borderId="14" xfId="2" applyBorder="1" applyAlignment="1">
      <alignment horizontal="center" vertical="center" shrinkToFit="1"/>
    </xf>
    <xf numFmtId="0" fontId="1" fillId="2" borderId="15" xfId="2" applyFill="1" applyBorder="1" applyAlignment="1">
      <alignment horizontal="center" vertical="center" wrapText="1"/>
    </xf>
    <xf numFmtId="0" fontId="1" fillId="0" borderId="16" xfId="2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1" fillId="0" borderId="2" xfId="2" applyBorder="1" applyAlignment="1">
      <alignment horizontal="center" vertical="center" shrinkToFit="1"/>
    </xf>
    <xf numFmtId="0" fontId="1" fillId="0" borderId="6" xfId="2" applyBorder="1" applyAlignment="1">
      <alignment horizontal="center" vertical="center" shrinkToFit="1"/>
    </xf>
    <xf numFmtId="0" fontId="1" fillId="0" borderId="18" xfId="2" applyBorder="1" applyAlignment="1">
      <alignment horizontal="center" vertical="center" shrinkToFit="1"/>
    </xf>
    <xf numFmtId="0" fontId="1" fillId="0" borderId="19" xfId="2" applyBorder="1" applyAlignment="1">
      <alignment horizontal="center" vertical="center" shrinkToFit="1"/>
    </xf>
    <xf numFmtId="0" fontId="1" fillId="2" borderId="20" xfId="2" applyFill="1" applyBorder="1" applyAlignment="1">
      <alignment horizontal="center" vertical="center" wrapText="1"/>
    </xf>
    <xf numFmtId="0" fontId="1" fillId="0" borderId="21" xfId="2" applyBorder="1" applyAlignment="1">
      <alignment horizontal="center" vertical="center"/>
    </xf>
    <xf numFmtId="0" fontId="1" fillId="0" borderId="21" xfId="2" applyBorder="1" applyAlignment="1">
      <alignment horizontal="center" vertical="center" wrapText="1"/>
    </xf>
    <xf numFmtId="0" fontId="1" fillId="0" borderId="2" xfId="2" applyBorder="1">
      <alignment vertical="center"/>
    </xf>
    <xf numFmtId="176" fontId="0" fillId="0" borderId="2" xfId="1" applyNumberFormat="1" applyFont="1" applyBorder="1">
      <alignment vertical="center"/>
    </xf>
    <xf numFmtId="176" fontId="1" fillId="0" borderId="2" xfId="2" applyNumberFormat="1" applyBorder="1">
      <alignment vertical="center"/>
    </xf>
    <xf numFmtId="176" fontId="1" fillId="0" borderId="6" xfId="2" applyNumberFormat="1" applyBorder="1">
      <alignment vertical="center"/>
    </xf>
    <xf numFmtId="38" fontId="0" fillId="0" borderId="18" xfId="1" applyFont="1" applyBorder="1" applyAlignment="1">
      <alignment vertical="center" shrinkToFit="1"/>
    </xf>
    <xf numFmtId="176" fontId="0" fillId="0" borderId="19" xfId="1" applyNumberFormat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0" fontId="1" fillId="2" borderId="22" xfId="2" applyFill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38" fontId="0" fillId="0" borderId="24" xfId="1" applyFont="1" applyBorder="1" applyAlignment="1">
      <alignment horizontal="center" vertical="center" shrinkToFit="1"/>
    </xf>
    <xf numFmtId="38" fontId="0" fillId="0" borderId="25" xfId="1" applyFont="1" applyBorder="1" applyAlignment="1">
      <alignment horizontal="center" vertical="center" shrinkToFit="1"/>
    </xf>
    <xf numFmtId="38" fontId="0" fillId="0" borderId="9" xfId="1" applyFont="1" applyBorder="1" applyAlignment="1">
      <alignment horizontal="center" vertical="center" shrinkToFit="1"/>
    </xf>
    <xf numFmtId="0" fontId="1" fillId="2" borderId="26" xfId="2" applyFill="1" applyBorder="1" applyAlignment="1">
      <alignment horizontal="center" vertical="center"/>
    </xf>
    <xf numFmtId="0" fontId="1" fillId="0" borderId="2" xfId="2" applyBorder="1" applyAlignment="1">
      <alignment horizontal="right" vertical="center"/>
    </xf>
    <xf numFmtId="0" fontId="1" fillId="0" borderId="2" xfId="2" applyBorder="1" applyAlignment="1">
      <alignment horizontal="right" vertical="center"/>
    </xf>
    <xf numFmtId="176" fontId="0" fillId="0" borderId="2" xfId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27" xfId="1" applyNumberFormat="1" applyFont="1" applyBorder="1" applyAlignment="1">
      <alignment horizontal="right" vertical="center"/>
    </xf>
    <xf numFmtId="176" fontId="0" fillId="0" borderId="28" xfId="1" applyNumberFormat="1" applyFont="1" applyBorder="1" applyAlignment="1">
      <alignment horizontal="right" vertical="center"/>
    </xf>
    <xf numFmtId="176" fontId="0" fillId="0" borderId="9" xfId="1" applyNumberFormat="1" applyFont="1" applyBorder="1" applyAlignment="1">
      <alignment horizontal="right" vertical="center"/>
    </xf>
    <xf numFmtId="176" fontId="1" fillId="3" borderId="29" xfId="2" applyNumberFormat="1" applyFill="1" applyBorder="1">
      <alignment vertical="center"/>
    </xf>
    <xf numFmtId="38" fontId="1" fillId="0" borderId="0" xfId="2" applyNumberFormat="1">
      <alignment vertical="center"/>
    </xf>
    <xf numFmtId="176" fontId="0" fillId="0" borderId="18" xfId="1" applyNumberFormat="1" applyFont="1" applyBorder="1" applyAlignment="1">
      <alignment horizontal="right" vertical="center"/>
    </xf>
    <xf numFmtId="176" fontId="0" fillId="0" borderId="19" xfId="1" applyNumberFormat="1" applyFont="1" applyBorder="1" applyAlignment="1">
      <alignment horizontal="right" vertical="center"/>
    </xf>
    <xf numFmtId="176" fontId="1" fillId="3" borderId="22" xfId="2" applyNumberFormat="1" applyFill="1" applyBorder="1">
      <alignment vertical="center"/>
    </xf>
    <xf numFmtId="0" fontId="1" fillId="0" borderId="30" xfId="2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30" xfId="1" applyNumberFormat="1" applyFont="1" applyBorder="1" applyAlignment="1">
      <alignment horizontal="center" vertical="center"/>
    </xf>
    <xf numFmtId="176" fontId="0" fillId="0" borderId="31" xfId="1" applyNumberFormat="1" applyFont="1" applyBorder="1" applyAlignment="1">
      <alignment horizontal="center" vertical="center"/>
    </xf>
    <xf numFmtId="176" fontId="0" fillId="4" borderId="18" xfId="1" applyNumberFormat="1" applyFont="1" applyFill="1" applyBorder="1" applyAlignment="1">
      <alignment horizontal="right" vertical="center"/>
    </xf>
    <xf numFmtId="176" fontId="0" fillId="4" borderId="19" xfId="1" applyNumberFormat="1" applyFont="1" applyFill="1" applyBorder="1" applyAlignment="1">
      <alignment horizontal="right" vertical="center"/>
    </xf>
    <xf numFmtId="0" fontId="1" fillId="0" borderId="6" xfId="2" applyBorder="1" applyAlignment="1">
      <alignment horizontal="right" vertical="center"/>
    </xf>
    <xf numFmtId="0" fontId="1" fillId="0" borderId="30" xfId="2" applyBorder="1" applyAlignment="1">
      <alignment horizontal="right" vertical="center"/>
    </xf>
    <xf numFmtId="176" fontId="1" fillId="0" borderId="2" xfId="2" applyNumberFormat="1" applyBorder="1" applyAlignment="1">
      <alignment horizontal="right" vertical="center"/>
    </xf>
    <xf numFmtId="176" fontId="0" fillId="5" borderId="32" xfId="1" applyNumberFormat="1" applyFont="1" applyFill="1" applyBorder="1" applyAlignment="1">
      <alignment horizontal="right" vertical="center"/>
    </xf>
    <xf numFmtId="176" fontId="0" fillId="5" borderId="33" xfId="1" applyNumberFormat="1" applyFont="1" applyFill="1" applyBorder="1" applyAlignment="1">
      <alignment horizontal="right" vertical="center"/>
    </xf>
    <xf numFmtId="176" fontId="1" fillId="3" borderId="26" xfId="2" applyNumberFormat="1" applyFill="1" applyBorder="1">
      <alignment vertical="center"/>
    </xf>
  </cellXfs>
  <cellStyles count="3">
    <cellStyle name="桁区切り" xfId="1" builtinId="6"/>
    <cellStyle name="標準" xfId="0" builtinId="0"/>
    <cellStyle name="標準 3" xfId="2" xr:uid="{4193413E-D1D3-429F-BC6B-784953C93A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TO-PC\Documents\ito\&#9313;&#35566;&#21839;&#20250;&#35696;%20&#22996;&#21729;&#20250;\&#20250;&#38263;&#35566;&#21839;&#27231;&#38306;\&#20107;&#26989;&#35336;&#30011;%20&#20104;&#31639;&#32232;&#25104;\&#20196;&#21644;7&#24180;&#24230;&#21454;&#25903;&#20104;&#31639;&#26696;(&#20869;&#37096;&#35500;&#26126;&#36039;&#26009;).xlsx" TargetMode="External"/><Relationship Id="rId1" Type="http://schemas.openxmlformats.org/officeDocument/2006/relationships/externalLinkPath" Target="/Users/ITO-PC/Documents/ito/&#9313;&#35566;&#21839;&#20250;&#35696;%20&#22996;&#21729;&#20250;/&#20250;&#38263;&#35566;&#21839;&#27231;&#38306;/&#20107;&#26989;&#35336;&#30011;%20&#20104;&#31639;&#32232;&#25104;/&#20196;&#21644;7&#24180;&#24230;&#21454;&#25903;&#20104;&#31639;&#26696;(&#20869;&#37096;&#35500;&#26126;&#36039;&#2600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収入見積もり2025"/>
      <sheetName val="支部予算"/>
      <sheetName val="会員数(正会員・賛助会員)"/>
      <sheetName val="2025年度収支予算案"/>
      <sheetName val="事業予算"/>
      <sheetName val="会員状況2025.2.28"/>
      <sheetName val="会員状況2025.3.24"/>
    </sheetNames>
    <sheetDataSet>
      <sheetData sheetId="0"/>
      <sheetData sheetId="1"/>
      <sheetData sheetId="2">
        <row r="2">
          <cell r="C2">
            <v>95</v>
          </cell>
          <cell r="D2">
            <v>14</v>
          </cell>
        </row>
        <row r="3">
          <cell r="C3">
            <v>119</v>
          </cell>
          <cell r="D3">
            <v>28</v>
          </cell>
        </row>
        <row r="4">
          <cell r="C4">
            <v>90</v>
          </cell>
          <cell r="D4">
            <v>39</v>
          </cell>
        </row>
        <row r="5">
          <cell r="C5">
            <v>70</v>
          </cell>
          <cell r="D5">
            <v>17</v>
          </cell>
        </row>
        <row r="6">
          <cell r="C6">
            <v>98</v>
          </cell>
          <cell r="D6">
            <v>18</v>
          </cell>
        </row>
        <row r="7">
          <cell r="C7">
            <v>92</v>
          </cell>
          <cell r="D7">
            <v>16</v>
          </cell>
        </row>
        <row r="8">
          <cell r="C8">
            <v>100</v>
          </cell>
          <cell r="D8">
            <v>15</v>
          </cell>
        </row>
        <row r="9">
          <cell r="C9">
            <v>93</v>
          </cell>
          <cell r="D9">
            <v>8</v>
          </cell>
        </row>
        <row r="10">
          <cell r="C10">
            <v>91</v>
          </cell>
          <cell r="D10">
            <v>8</v>
          </cell>
        </row>
        <row r="11">
          <cell r="C11">
            <v>86</v>
          </cell>
          <cell r="D11">
            <v>13</v>
          </cell>
        </row>
        <row r="12">
          <cell r="C12">
            <v>74</v>
          </cell>
          <cell r="D12">
            <v>4</v>
          </cell>
        </row>
        <row r="13">
          <cell r="C13">
            <v>93</v>
          </cell>
          <cell r="D13">
            <v>0</v>
          </cell>
        </row>
        <row r="14">
          <cell r="C14">
            <v>51</v>
          </cell>
          <cell r="D14">
            <v>2</v>
          </cell>
        </row>
        <row r="15">
          <cell r="C15">
            <v>45</v>
          </cell>
          <cell r="D15">
            <v>3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252F-0DBA-4C45-AA12-668C48D2FB1A}">
  <sheetPr>
    <pageSetUpPr fitToPage="1"/>
  </sheetPr>
  <dimension ref="A1:Y24"/>
  <sheetViews>
    <sheetView tabSelected="1" workbookViewId="0">
      <selection sqref="A1:Q23"/>
    </sheetView>
  </sheetViews>
  <sheetFormatPr defaultRowHeight="13.5" x14ac:dyDescent="0.4"/>
  <cols>
    <col min="1" max="2" width="9" style="3"/>
    <col min="3" max="5" width="6.625" style="3" customWidth="1"/>
    <col min="6" max="7" width="4.625" style="3" customWidth="1"/>
    <col min="8" max="8" width="5.375" style="3" customWidth="1"/>
    <col min="9" max="9" width="7.25" style="3" customWidth="1"/>
    <col min="10" max="10" width="5.375" style="3" customWidth="1"/>
    <col min="11" max="11" width="7.25" style="3" customWidth="1"/>
    <col min="12" max="12" width="5.375" style="3" customWidth="1"/>
    <col min="13" max="13" width="7.25" style="3" customWidth="1"/>
    <col min="14" max="15" width="7" style="3" customWidth="1"/>
    <col min="16" max="16" width="3" style="3" customWidth="1"/>
    <col min="17" max="17" width="14.375" style="3" customWidth="1"/>
    <col min="18" max="18" width="2.5" style="3" customWidth="1"/>
    <col min="19" max="19" width="18.375" style="3" bestFit="1" customWidth="1"/>
    <col min="20" max="16384" width="9" style="3"/>
  </cols>
  <sheetData>
    <row r="1" spans="1:18" ht="30.7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4.25" thickBot="1" x14ac:dyDescent="0.45">
      <c r="H2" s="4" t="s">
        <v>1</v>
      </c>
      <c r="I2" s="4"/>
      <c r="J2" s="4" t="s">
        <v>2</v>
      </c>
      <c r="K2" s="4"/>
      <c r="L2" s="4" t="s">
        <v>3</v>
      </c>
      <c r="M2" s="4"/>
      <c r="N2" s="5" t="s">
        <v>4</v>
      </c>
      <c r="O2" s="5"/>
      <c r="P2" s="6"/>
    </row>
    <row r="3" spans="1:18" ht="21" customHeight="1" x14ac:dyDescent="0.4">
      <c r="A3" s="7"/>
      <c r="B3" s="7"/>
      <c r="C3" s="8" t="s">
        <v>5</v>
      </c>
      <c r="D3" s="9"/>
      <c r="E3" s="10"/>
      <c r="F3" s="7" t="s">
        <v>6</v>
      </c>
      <c r="G3" s="7"/>
      <c r="H3" s="7" t="s">
        <v>7</v>
      </c>
      <c r="I3" s="7"/>
      <c r="J3" s="7" t="s">
        <v>8</v>
      </c>
      <c r="K3" s="7"/>
      <c r="L3" s="7" t="s">
        <v>9</v>
      </c>
      <c r="M3" s="11"/>
      <c r="N3" s="12" t="s">
        <v>10</v>
      </c>
      <c r="O3" s="13"/>
      <c r="P3" s="14"/>
      <c r="Q3" s="15" t="s">
        <v>11</v>
      </c>
      <c r="R3" s="6"/>
    </row>
    <row r="4" spans="1:18" ht="21" customHeight="1" x14ac:dyDescent="0.4">
      <c r="A4" s="7"/>
      <c r="B4" s="7"/>
      <c r="C4" s="16"/>
      <c r="D4" s="5"/>
      <c r="E4" s="17"/>
      <c r="F4" s="7"/>
      <c r="G4" s="7"/>
      <c r="H4" s="7"/>
      <c r="I4" s="7"/>
      <c r="J4" s="7"/>
      <c r="K4" s="7"/>
      <c r="L4" s="7"/>
      <c r="M4" s="11"/>
      <c r="N4" s="18"/>
      <c r="O4" s="19"/>
      <c r="P4" s="14"/>
      <c r="Q4" s="20"/>
      <c r="R4" s="6"/>
    </row>
    <row r="5" spans="1:18" ht="21" customHeight="1" x14ac:dyDescent="0.4">
      <c r="A5" s="7"/>
      <c r="B5" s="7"/>
      <c r="C5" s="21"/>
      <c r="D5" s="4"/>
      <c r="E5" s="22"/>
      <c r="F5" s="7"/>
      <c r="G5" s="7"/>
      <c r="H5" s="23" t="s">
        <v>12</v>
      </c>
      <c r="I5" s="23"/>
      <c r="J5" s="23" t="s">
        <v>13</v>
      </c>
      <c r="K5" s="23"/>
      <c r="L5" s="23" t="s">
        <v>13</v>
      </c>
      <c r="M5" s="24"/>
      <c r="N5" s="25" t="s">
        <v>14</v>
      </c>
      <c r="O5" s="26"/>
      <c r="P5" s="14"/>
      <c r="Q5" s="27"/>
      <c r="R5" s="6"/>
    </row>
    <row r="6" spans="1:18" ht="21" customHeight="1" x14ac:dyDescent="0.4">
      <c r="A6" s="7"/>
      <c r="B6" s="7"/>
      <c r="C6" s="28" t="s">
        <v>15</v>
      </c>
      <c r="D6" s="29" t="s">
        <v>16</v>
      </c>
      <c r="E6" s="29" t="s">
        <v>17</v>
      </c>
      <c r="F6" s="7"/>
      <c r="G6" s="7"/>
      <c r="H6" s="30" t="s">
        <v>18</v>
      </c>
      <c r="I6" s="31">
        <v>1000</v>
      </c>
      <c r="J6" s="30" t="s">
        <v>18</v>
      </c>
      <c r="K6" s="32">
        <v>2000</v>
      </c>
      <c r="L6" s="30" t="s">
        <v>18</v>
      </c>
      <c r="M6" s="33">
        <v>2000</v>
      </c>
      <c r="N6" s="34" t="s">
        <v>18</v>
      </c>
      <c r="O6" s="35">
        <v>2000</v>
      </c>
      <c r="P6" s="36"/>
      <c r="Q6" s="37" t="s">
        <v>19</v>
      </c>
      <c r="R6" s="6"/>
    </row>
    <row r="7" spans="1:18" ht="21" customHeight="1" thickBot="1" x14ac:dyDescent="0.45">
      <c r="A7" s="7"/>
      <c r="B7" s="7"/>
      <c r="C7" s="38"/>
      <c r="D7" s="38"/>
      <c r="E7" s="38"/>
      <c r="F7" s="7"/>
      <c r="G7" s="7"/>
      <c r="H7" s="30" t="s">
        <v>20</v>
      </c>
      <c r="I7" s="32">
        <v>3</v>
      </c>
      <c r="J7" s="30" t="s">
        <v>20</v>
      </c>
      <c r="K7" s="32">
        <v>2</v>
      </c>
      <c r="L7" s="30" t="s">
        <v>20</v>
      </c>
      <c r="M7" s="33">
        <v>1</v>
      </c>
      <c r="N7" s="39" t="s">
        <v>21</v>
      </c>
      <c r="O7" s="40"/>
      <c r="P7" s="41"/>
      <c r="Q7" s="42"/>
      <c r="R7" s="6"/>
    </row>
    <row r="8" spans="1:18" ht="21" customHeight="1" x14ac:dyDescent="0.4">
      <c r="A8" s="30" t="s">
        <v>22</v>
      </c>
      <c r="B8" s="30" t="s">
        <v>23</v>
      </c>
      <c r="C8" s="30">
        <f>SUM(D8:E8)</f>
        <v>109</v>
      </c>
      <c r="D8" s="30">
        <f>'[1]会員数(正会員・賛助会員)'!C2</f>
        <v>95</v>
      </c>
      <c r="E8" s="30">
        <f>'[1]会員数(正会員・賛助会員)'!D2</f>
        <v>14</v>
      </c>
      <c r="F8" s="43">
        <v>10</v>
      </c>
      <c r="G8" s="44">
        <f>SUM(F8:F13)</f>
        <v>60</v>
      </c>
      <c r="H8" s="45">
        <f>$I$6*$I$7*F8</f>
        <v>30000</v>
      </c>
      <c r="I8" s="45"/>
      <c r="J8" s="45">
        <f>$K$6*20*$K$7</f>
        <v>80000</v>
      </c>
      <c r="K8" s="45"/>
      <c r="L8" s="45">
        <f>$M$6*20*$M$7</f>
        <v>40000</v>
      </c>
      <c r="M8" s="46"/>
      <c r="N8" s="47">
        <f>ROUND($O$6*D8,-3)</f>
        <v>190000</v>
      </c>
      <c r="O8" s="48"/>
      <c r="P8" s="49"/>
      <c r="Q8" s="50">
        <f>SUM(H8:O8)</f>
        <v>340000</v>
      </c>
      <c r="R8" s="51"/>
    </row>
    <row r="9" spans="1:18" ht="21" customHeight="1" x14ac:dyDescent="0.4">
      <c r="A9" s="30" t="s">
        <v>22</v>
      </c>
      <c r="B9" s="30" t="s">
        <v>24</v>
      </c>
      <c r="C9" s="30">
        <f t="shared" ref="C9:C21" si="0">SUM(D9:E9)</f>
        <v>147</v>
      </c>
      <c r="D9" s="30">
        <f>'[1]会員数(正会員・賛助会員)'!C3</f>
        <v>119</v>
      </c>
      <c r="E9" s="30">
        <f>'[1]会員数(正会員・賛助会員)'!D3</f>
        <v>28</v>
      </c>
      <c r="F9" s="43">
        <v>10</v>
      </c>
      <c r="G9" s="44"/>
      <c r="H9" s="45">
        <f t="shared" ref="H9:H21" si="1">$I$6*$I$7*F9</f>
        <v>30000</v>
      </c>
      <c r="I9" s="45"/>
      <c r="J9" s="45">
        <f t="shared" ref="J9:J21" si="2">$K$6*20*$K$7</f>
        <v>80000</v>
      </c>
      <c r="K9" s="45"/>
      <c r="L9" s="45">
        <f t="shared" ref="L9:L21" si="3">$M$6*20*$M$7</f>
        <v>40000</v>
      </c>
      <c r="M9" s="46"/>
      <c r="N9" s="52">
        <f t="shared" ref="N9:N21" si="4">ROUND($O$6*D9,-3)</f>
        <v>238000</v>
      </c>
      <c r="O9" s="53"/>
      <c r="P9" s="49"/>
      <c r="Q9" s="54">
        <f t="shared" ref="Q9:Q22" si="5">SUM(H9:O9)</f>
        <v>388000</v>
      </c>
      <c r="R9" s="51"/>
    </row>
    <row r="10" spans="1:18" ht="21" customHeight="1" x14ac:dyDescent="0.4">
      <c r="A10" s="30" t="s">
        <v>22</v>
      </c>
      <c r="B10" s="30" t="s">
        <v>25</v>
      </c>
      <c r="C10" s="30">
        <f t="shared" si="0"/>
        <v>129</v>
      </c>
      <c r="D10" s="30">
        <f>'[1]会員数(正会員・賛助会員)'!C4</f>
        <v>90</v>
      </c>
      <c r="E10" s="30">
        <f>'[1]会員数(正会員・賛助会員)'!D4</f>
        <v>39</v>
      </c>
      <c r="F10" s="43">
        <v>10</v>
      </c>
      <c r="G10" s="44"/>
      <c r="H10" s="45">
        <f t="shared" si="1"/>
        <v>30000</v>
      </c>
      <c r="I10" s="45"/>
      <c r="J10" s="45">
        <f t="shared" si="2"/>
        <v>80000</v>
      </c>
      <c r="K10" s="45"/>
      <c r="L10" s="45">
        <f t="shared" si="3"/>
        <v>40000</v>
      </c>
      <c r="M10" s="46"/>
      <c r="N10" s="52">
        <f t="shared" si="4"/>
        <v>180000</v>
      </c>
      <c r="O10" s="53"/>
      <c r="P10" s="49"/>
      <c r="Q10" s="54">
        <f t="shared" si="5"/>
        <v>330000</v>
      </c>
      <c r="R10" s="51"/>
    </row>
    <row r="11" spans="1:18" ht="21" customHeight="1" x14ac:dyDescent="0.4">
      <c r="A11" s="30" t="s">
        <v>22</v>
      </c>
      <c r="B11" s="30" t="s">
        <v>26</v>
      </c>
      <c r="C11" s="30">
        <f t="shared" si="0"/>
        <v>87</v>
      </c>
      <c r="D11" s="30">
        <f>'[1]会員数(正会員・賛助会員)'!C5</f>
        <v>70</v>
      </c>
      <c r="E11" s="30">
        <f>'[1]会員数(正会員・賛助会員)'!D5</f>
        <v>17</v>
      </c>
      <c r="F11" s="43">
        <v>10</v>
      </c>
      <c r="G11" s="44"/>
      <c r="H11" s="45">
        <f t="shared" si="1"/>
        <v>30000</v>
      </c>
      <c r="I11" s="45"/>
      <c r="J11" s="45">
        <f t="shared" si="2"/>
        <v>80000</v>
      </c>
      <c r="K11" s="45"/>
      <c r="L11" s="45">
        <f t="shared" si="3"/>
        <v>40000</v>
      </c>
      <c r="M11" s="46"/>
      <c r="N11" s="52">
        <f t="shared" si="4"/>
        <v>140000</v>
      </c>
      <c r="O11" s="53"/>
      <c r="P11" s="49"/>
      <c r="Q11" s="54">
        <f t="shared" si="5"/>
        <v>290000</v>
      </c>
      <c r="R11" s="51"/>
    </row>
    <row r="12" spans="1:18" ht="21" customHeight="1" x14ac:dyDescent="0.4">
      <c r="A12" s="30" t="s">
        <v>22</v>
      </c>
      <c r="B12" s="30" t="s">
        <v>27</v>
      </c>
      <c r="C12" s="30">
        <f t="shared" si="0"/>
        <v>116</v>
      </c>
      <c r="D12" s="30">
        <f>'[1]会員数(正会員・賛助会員)'!C6</f>
        <v>98</v>
      </c>
      <c r="E12" s="30">
        <f>'[1]会員数(正会員・賛助会員)'!D6</f>
        <v>18</v>
      </c>
      <c r="F12" s="43">
        <v>10</v>
      </c>
      <c r="G12" s="44"/>
      <c r="H12" s="45">
        <f t="shared" si="1"/>
        <v>30000</v>
      </c>
      <c r="I12" s="45"/>
      <c r="J12" s="45">
        <f t="shared" si="2"/>
        <v>80000</v>
      </c>
      <c r="K12" s="45"/>
      <c r="L12" s="45">
        <f t="shared" si="3"/>
        <v>40000</v>
      </c>
      <c r="M12" s="46"/>
      <c r="N12" s="52">
        <f t="shared" si="4"/>
        <v>196000</v>
      </c>
      <c r="O12" s="53"/>
      <c r="P12" s="49"/>
      <c r="Q12" s="54">
        <f t="shared" si="5"/>
        <v>346000</v>
      </c>
      <c r="R12" s="51"/>
    </row>
    <row r="13" spans="1:18" ht="21" customHeight="1" x14ac:dyDescent="0.4">
      <c r="A13" s="30" t="s">
        <v>22</v>
      </c>
      <c r="B13" s="30" t="s">
        <v>28</v>
      </c>
      <c r="C13" s="30">
        <f t="shared" si="0"/>
        <v>108</v>
      </c>
      <c r="D13" s="30">
        <f>'[1]会員数(正会員・賛助会員)'!C7</f>
        <v>92</v>
      </c>
      <c r="E13" s="30">
        <f>'[1]会員数(正会員・賛助会員)'!D7</f>
        <v>16</v>
      </c>
      <c r="F13" s="43">
        <v>10</v>
      </c>
      <c r="G13" s="44"/>
      <c r="H13" s="45">
        <f t="shared" si="1"/>
        <v>30000</v>
      </c>
      <c r="I13" s="45"/>
      <c r="J13" s="45">
        <f t="shared" si="2"/>
        <v>80000</v>
      </c>
      <c r="K13" s="45"/>
      <c r="L13" s="45">
        <f t="shared" si="3"/>
        <v>40000</v>
      </c>
      <c r="M13" s="46"/>
      <c r="N13" s="52">
        <f t="shared" si="4"/>
        <v>184000</v>
      </c>
      <c r="O13" s="53"/>
      <c r="P13" s="49"/>
      <c r="Q13" s="54">
        <f t="shared" si="5"/>
        <v>334000</v>
      </c>
      <c r="R13" s="51"/>
    </row>
    <row r="14" spans="1:18" ht="21" customHeight="1" x14ac:dyDescent="0.4">
      <c r="A14" s="30" t="s">
        <v>29</v>
      </c>
      <c r="B14" s="30" t="s">
        <v>23</v>
      </c>
      <c r="C14" s="30">
        <f t="shared" si="0"/>
        <v>115</v>
      </c>
      <c r="D14" s="30">
        <f>'[1]会員数(正会員・賛助会員)'!C8</f>
        <v>100</v>
      </c>
      <c r="E14" s="30">
        <f>'[1]会員数(正会員・賛助会員)'!D8</f>
        <v>15</v>
      </c>
      <c r="F14" s="43">
        <v>10</v>
      </c>
      <c r="G14" s="44">
        <f>SUM(F14:F17)</f>
        <v>40</v>
      </c>
      <c r="H14" s="45">
        <f t="shared" si="1"/>
        <v>30000</v>
      </c>
      <c r="I14" s="45"/>
      <c r="J14" s="45">
        <f t="shared" si="2"/>
        <v>80000</v>
      </c>
      <c r="K14" s="45"/>
      <c r="L14" s="45">
        <f t="shared" si="3"/>
        <v>40000</v>
      </c>
      <c r="M14" s="46"/>
      <c r="N14" s="52">
        <f t="shared" si="4"/>
        <v>200000</v>
      </c>
      <c r="O14" s="53"/>
      <c r="P14" s="49"/>
      <c r="Q14" s="54">
        <f t="shared" si="5"/>
        <v>350000</v>
      </c>
      <c r="R14" s="51"/>
    </row>
    <row r="15" spans="1:18" ht="21" customHeight="1" x14ac:dyDescent="0.4">
      <c r="A15" s="30" t="s">
        <v>29</v>
      </c>
      <c r="B15" s="30" t="s">
        <v>24</v>
      </c>
      <c r="C15" s="30">
        <f t="shared" si="0"/>
        <v>101</v>
      </c>
      <c r="D15" s="30">
        <f>'[1]会員数(正会員・賛助会員)'!C9</f>
        <v>93</v>
      </c>
      <c r="E15" s="30">
        <f>'[1]会員数(正会員・賛助会員)'!D9</f>
        <v>8</v>
      </c>
      <c r="F15" s="43">
        <v>10</v>
      </c>
      <c r="G15" s="44"/>
      <c r="H15" s="45">
        <f t="shared" si="1"/>
        <v>30000</v>
      </c>
      <c r="I15" s="45"/>
      <c r="J15" s="45">
        <f t="shared" si="2"/>
        <v>80000</v>
      </c>
      <c r="K15" s="45"/>
      <c r="L15" s="45">
        <f t="shared" si="3"/>
        <v>40000</v>
      </c>
      <c r="M15" s="46"/>
      <c r="N15" s="52">
        <f t="shared" si="4"/>
        <v>186000</v>
      </c>
      <c r="O15" s="53"/>
      <c r="P15" s="49"/>
      <c r="Q15" s="54">
        <f t="shared" si="5"/>
        <v>336000</v>
      </c>
      <c r="R15" s="51"/>
    </row>
    <row r="16" spans="1:18" ht="21" customHeight="1" x14ac:dyDescent="0.4">
      <c r="A16" s="30" t="s">
        <v>29</v>
      </c>
      <c r="B16" s="30" t="s">
        <v>25</v>
      </c>
      <c r="C16" s="30">
        <f t="shared" si="0"/>
        <v>99</v>
      </c>
      <c r="D16" s="30">
        <f>'[1]会員数(正会員・賛助会員)'!C10</f>
        <v>91</v>
      </c>
      <c r="E16" s="30">
        <f>'[1]会員数(正会員・賛助会員)'!D10</f>
        <v>8</v>
      </c>
      <c r="F16" s="43">
        <v>10</v>
      </c>
      <c r="G16" s="44"/>
      <c r="H16" s="45">
        <f t="shared" si="1"/>
        <v>30000</v>
      </c>
      <c r="I16" s="45"/>
      <c r="J16" s="45">
        <f t="shared" si="2"/>
        <v>80000</v>
      </c>
      <c r="K16" s="45"/>
      <c r="L16" s="45">
        <f t="shared" si="3"/>
        <v>40000</v>
      </c>
      <c r="M16" s="46"/>
      <c r="N16" s="52">
        <f t="shared" si="4"/>
        <v>182000</v>
      </c>
      <c r="O16" s="53"/>
      <c r="P16" s="49"/>
      <c r="Q16" s="54">
        <f t="shared" si="5"/>
        <v>332000</v>
      </c>
      <c r="R16" s="51"/>
    </row>
    <row r="17" spans="1:25" ht="21" customHeight="1" x14ac:dyDescent="0.4">
      <c r="A17" s="30" t="s">
        <v>29</v>
      </c>
      <c r="B17" s="30" t="s">
        <v>26</v>
      </c>
      <c r="C17" s="30">
        <f t="shared" si="0"/>
        <v>99</v>
      </c>
      <c r="D17" s="30">
        <f>'[1]会員数(正会員・賛助会員)'!C11</f>
        <v>86</v>
      </c>
      <c r="E17" s="30">
        <f>'[1]会員数(正会員・賛助会員)'!D11</f>
        <v>13</v>
      </c>
      <c r="F17" s="43">
        <v>10</v>
      </c>
      <c r="G17" s="44"/>
      <c r="H17" s="45">
        <f t="shared" si="1"/>
        <v>30000</v>
      </c>
      <c r="I17" s="45"/>
      <c r="J17" s="45">
        <f t="shared" si="2"/>
        <v>80000</v>
      </c>
      <c r="K17" s="45"/>
      <c r="L17" s="45">
        <f t="shared" si="3"/>
        <v>40000</v>
      </c>
      <c r="M17" s="46"/>
      <c r="N17" s="52">
        <f t="shared" si="4"/>
        <v>172000</v>
      </c>
      <c r="O17" s="53"/>
      <c r="P17" s="49"/>
      <c r="Q17" s="54">
        <f t="shared" si="5"/>
        <v>322000</v>
      </c>
      <c r="R17" s="51"/>
    </row>
    <row r="18" spans="1:25" ht="21" customHeight="1" x14ac:dyDescent="0.4">
      <c r="A18" s="30" t="s">
        <v>30</v>
      </c>
      <c r="B18" s="30" t="s">
        <v>23</v>
      </c>
      <c r="C18" s="30">
        <f t="shared" si="0"/>
        <v>78</v>
      </c>
      <c r="D18" s="30">
        <f>'[1]会員数(正会員・賛助会員)'!C12</f>
        <v>74</v>
      </c>
      <c r="E18" s="30">
        <f>'[1]会員数(正会員・賛助会員)'!D12</f>
        <v>4</v>
      </c>
      <c r="F18" s="43">
        <v>10</v>
      </c>
      <c r="G18" s="44">
        <f>SUM(F18:F21)</f>
        <v>40</v>
      </c>
      <c r="H18" s="45">
        <f t="shared" si="1"/>
        <v>30000</v>
      </c>
      <c r="I18" s="45"/>
      <c r="J18" s="45">
        <f t="shared" si="2"/>
        <v>80000</v>
      </c>
      <c r="K18" s="45"/>
      <c r="L18" s="45">
        <f t="shared" si="3"/>
        <v>40000</v>
      </c>
      <c r="M18" s="46"/>
      <c r="N18" s="52">
        <f t="shared" si="4"/>
        <v>148000</v>
      </c>
      <c r="O18" s="53"/>
      <c r="P18" s="49"/>
      <c r="Q18" s="54">
        <f t="shared" si="5"/>
        <v>298000</v>
      </c>
      <c r="R18" s="51"/>
    </row>
    <row r="19" spans="1:25" ht="21" customHeight="1" x14ac:dyDescent="0.4">
      <c r="A19" s="30" t="s">
        <v>30</v>
      </c>
      <c r="B19" s="30" t="s">
        <v>24</v>
      </c>
      <c r="C19" s="30">
        <f t="shared" si="0"/>
        <v>93</v>
      </c>
      <c r="D19" s="30">
        <f>'[1]会員数(正会員・賛助会員)'!C13</f>
        <v>93</v>
      </c>
      <c r="E19" s="30">
        <f>'[1]会員数(正会員・賛助会員)'!D13</f>
        <v>0</v>
      </c>
      <c r="F19" s="43">
        <v>10</v>
      </c>
      <c r="G19" s="44"/>
      <c r="H19" s="45">
        <f t="shared" si="1"/>
        <v>30000</v>
      </c>
      <c r="I19" s="45"/>
      <c r="J19" s="45">
        <f t="shared" si="2"/>
        <v>80000</v>
      </c>
      <c r="K19" s="45"/>
      <c r="L19" s="45">
        <f t="shared" si="3"/>
        <v>40000</v>
      </c>
      <c r="M19" s="46"/>
      <c r="N19" s="52">
        <f t="shared" si="4"/>
        <v>186000</v>
      </c>
      <c r="O19" s="53"/>
      <c r="P19" s="49"/>
      <c r="Q19" s="54">
        <f t="shared" si="5"/>
        <v>336000</v>
      </c>
      <c r="R19" s="51"/>
    </row>
    <row r="20" spans="1:25" ht="21" customHeight="1" x14ac:dyDescent="0.4">
      <c r="A20" s="30" t="s">
        <v>30</v>
      </c>
      <c r="B20" s="30" t="s">
        <v>25</v>
      </c>
      <c r="C20" s="30">
        <f t="shared" si="0"/>
        <v>53</v>
      </c>
      <c r="D20" s="30">
        <f>'[1]会員数(正会員・賛助会員)'!C14</f>
        <v>51</v>
      </c>
      <c r="E20" s="30">
        <f>'[1]会員数(正会員・賛助会員)'!D14</f>
        <v>2</v>
      </c>
      <c r="F20" s="43">
        <v>10</v>
      </c>
      <c r="G20" s="44"/>
      <c r="H20" s="45">
        <f t="shared" si="1"/>
        <v>30000</v>
      </c>
      <c r="I20" s="45"/>
      <c r="J20" s="45">
        <f t="shared" si="2"/>
        <v>80000</v>
      </c>
      <c r="K20" s="45"/>
      <c r="L20" s="45">
        <f t="shared" si="3"/>
        <v>40000</v>
      </c>
      <c r="M20" s="46"/>
      <c r="N20" s="52">
        <f t="shared" si="4"/>
        <v>102000</v>
      </c>
      <c r="O20" s="53"/>
      <c r="P20" s="49"/>
      <c r="Q20" s="54">
        <f t="shared" si="5"/>
        <v>252000</v>
      </c>
      <c r="R20" s="51"/>
    </row>
    <row r="21" spans="1:25" ht="21" customHeight="1" x14ac:dyDescent="0.4">
      <c r="A21" s="30" t="s">
        <v>30</v>
      </c>
      <c r="B21" s="30" t="s">
        <v>26</v>
      </c>
      <c r="C21" s="30">
        <f t="shared" si="0"/>
        <v>48</v>
      </c>
      <c r="D21" s="30">
        <f>'[1]会員数(正会員・賛助会員)'!C15</f>
        <v>45</v>
      </c>
      <c r="E21" s="30">
        <f>'[1]会員数(正会員・賛助会員)'!D15</f>
        <v>3</v>
      </c>
      <c r="F21" s="43">
        <v>10</v>
      </c>
      <c r="G21" s="44"/>
      <c r="H21" s="45">
        <f t="shared" si="1"/>
        <v>30000</v>
      </c>
      <c r="I21" s="45"/>
      <c r="J21" s="45">
        <f t="shared" si="2"/>
        <v>80000</v>
      </c>
      <c r="K21" s="45"/>
      <c r="L21" s="45">
        <f t="shared" si="3"/>
        <v>40000</v>
      </c>
      <c r="M21" s="46"/>
      <c r="N21" s="52">
        <f t="shared" si="4"/>
        <v>90000</v>
      </c>
      <c r="O21" s="53"/>
      <c r="P21" s="49"/>
      <c r="Q21" s="54">
        <f t="shared" si="5"/>
        <v>240000</v>
      </c>
      <c r="R21" s="51"/>
    </row>
    <row r="22" spans="1:25" ht="21" customHeight="1" x14ac:dyDescent="0.4">
      <c r="A22" s="11" t="s">
        <v>31</v>
      </c>
      <c r="B22" s="55"/>
      <c r="C22" s="30"/>
      <c r="D22" s="30"/>
      <c r="E22" s="30"/>
      <c r="F22" s="43"/>
      <c r="G22" s="43"/>
      <c r="H22" s="56"/>
      <c r="I22" s="57"/>
      <c r="J22" s="56"/>
      <c r="K22" s="57"/>
      <c r="L22" s="56"/>
      <c r="M22" s="58"/>
      <c r="N22" s="59">
        <v>500000</v>
      </c>
      <c r="O22" s="60"/>
      <c r="P22" s="49"/>
      <c r="Q22" s="54">
        <f t="shared" si="5"/>
        <v>500000</v>
      </c>
      <c r="R22" s="51"/>
    </row>
    <row r="23" spans="1:25" ht="21" customHeight="1" thickBot="1" x14ac:dyDescent="0.45">
      <c r="A23" s="30" t="s">
        <v>15</v>
      </c>
      <c r="B23" s="30"/>
      <c r="C23" s="30">
        <f>SUM(C8:C22)</f>
        <v>1382</v>
      </c>
      <c r="D23" s="30">
        <f>SUM(D8:D22)</f>
        <v>1197</v>
      </c>
      <c r="E23" s="30">
        <f>SUM(E8:E22)</f>
        <v>185</v>
      </c>
      <c r="F23" s="61">
        <f>SUM(F8:F22)</f>
        <v>140</v>
      </c>
      <c r="G23" s="62"/>
      <c r="H23" s="63">
        <f>SUM(H8:I22)</f>
        <v>420000</v>
      </c>
      <c r="I23" s="63">
        <f>SUM(I8:I22)</f>
        <v>0</v>
      </c>
      <c r="J23" s="45">
        <f>SUM(J8:K22)</f>
        <v>1120000</v>
      </c>
      <c r="K23" s="45"/>
      <c r="L23" s="45">
        <f>SUM(L8:M22)</f>
        <v>560000</v>
      </c>
      <c r="M23" s="46"/>
      <c r="N23" s="64">
        <f>SUM(N8:O22)</f>
        <v>2894000</v>
      </c>
      <c r="O23" s="65"/>
      <c r="P23" s="49"/>
      <c r="Q23" s="66">
        <f>SUM(Q8:Q22)</f>
        <v>4994000</v>
      </c>
      <c r="R23" s="51"/>
      <c r="V23" s="5"/>
      <c r="W23" s="5"/>
    </row>
    <row r="24" spans="1:25" x14ac:dyDescent="0.4">
      <c r="X24" s="6"/>
      <c r="Y24" s="6"/>
    </row>
  </sheetData>
  <mergeCells count="91">
    <mergeCell ref="F23:G23"/>
    <mergeCell ref="H23:I23"/>
    <mergeCell ref="J23:K23"/>
    <mergeCell ref="L23:M23"/>
    <mergeCell ref="N23:O23"/>
    <mergeCell ref="V23:W23"/>
    <mergeCell ref="H21:I21"/>
    <mergeCell ref="J21:K21"/>
    <mergeCell ref="L21:M21"/>
    <mergeCell ref="N21:O21"/>
    <mergeCell ref="A22:B22"/>
    <mergeCell ref="H22:I22"/>
    <mergeCell ref="J22:K22"/>
    <mergeCell ref="L22:M22"/>
    <mergeCell ref="N22:O22"/>
    <mergeCell ref="J19:K19"/>
    <mergeCell ref="L19:M19"/>
    <mergeCell ref="N19:O19"/>
    <mergeCell ref="H20:I20"/>
    <mergeCell ref="J20:K20"/>
    <mergeCell ref="L20:M20"/>
    <mergeCell ref="N20:O20"/>
    <mergeCell ref="H17:I17"/>
    <mergeCell ref="J17:K17"/>
    <mergeCell ref="L17:M17"/>
    <mergeCell ref="N17:O17"/>
    <mergeCell ref="G18:G21"/>
    <mergeCell ref="H18:I18"/>
    <mergeCell ref="J18:K18"/>
    <mergeCell ref="L18:M18"/>
    <mergeCell ref="N18:O18"/>
    <mergeCell ref="H19:I19"/>
    <mergeCell ref="J15:K15"/>
    <mergeCell ref="L15:M15"/>
    <mergeCell ref="N15:O15"/>
    <mergeCell ref="H16:I16"/>
    <mergeCell ref="J16:K16"/>
    <mergeCell ref="L16:M16"/>
    <mergeCell ref="N16:O16"/>
    <mergeCell ref="H13:I13"/>
    <mergeCell ref="J13:K13"/>
    <mergeCell ref="L13:M13"/>
    <mergeCell ref="N13:O13"/>
    <mergeCell ref="G14:G17"/>
    <mergeCell ref="H14:I14"/>
    <mergeCell ref="J14:K14"/>
    <mergeCell ref="L14:M14"/>
    <mergeCell ref="N14:O14"/>
    <mergeCell ref="H15:I15"/>
    <mergeCell ref="H11:I11"/>
    <mergeCell ref="J11:K11"/>
    <mergeCell ref="L11:M11"/>
    <mergeCell ref="N11:O11"/>
    <mergeCell ref="H12:I12"/>
    <mergeCell ref="J12:K12"/>
    <mergeCell ref="L12:M12"/>
    <mergeCell ref="N12:O12"/>
    <mergeCell ref="H9:I9"/>
    <mergeCell ref="J9:K9"/>
    <mergeCell ref="L9:M9"/>
    <mergeCell ref="N9:O9"/>
    <mergeCell ref="H10:I10"/>
    <mergeCell ref="J10:K10"/>
    <mergeCell ref="L10:M10"/>
    <mergeCell ref="N10:O10"/>
    <mergeCell ref="C6:C7"/>
    <mergeCell ref="D6:D7"/>
    <mergeCell ref="E6:E7"/>
    <mergeCell ref="Q6:Q7"/>
    <mergeCell ref="N7:O7"/>
    <mergeCell ref="G8:G13"/>
    <mergeCell ref="H8:I8"/>
    <mergeCell ref="J8:K8"/>
    <mergeCell ref="L8:M8"/>
    <mergeCell ref="N8:O8"/>
    <mergeCell ref="N3:O4"/>
    <mergeCell ref="Q3:Q5"/>
    <mergeCell ref="H5:I5"/>
    <mergeCell ref="J5:K5"/>
    <mergeCell ref="L5:M5"/>
    <mergeCell ref="N5:O5"/>
    <mergeCell ref="H2:I2"/>
    <mergeCell ref="J2:K2"/>
    <mergeCell ref="L2:M2"/>
    <mergeCell ref="N2:O2"/>
    <mergeCell ref="A3:B7"/>
    <mergeCell ref="C3:E5"/>
    <mergeCell ref="F3:G7"/>
    <mergeCell ref="H3:I4"/>
    <mergeCell ref="J3:K4"/>
    <mergeCell ref="L3:M4"/>
  </mergeCells>
  <phoneticPr fontId="3"/>
  <printOptions horizontalCentered="1"/>
  <pageMargins left="0.39370078740157483" right="0.39370078740157483" top="0.78740157480314965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支部予算</vt:lpstr>
      <vt:lpstr>支部予算!Print_Area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典行 伊藤</dc:creator>
  <cp:lastModifiedBy>典行 伊藤</cp:lastModifiedBy>
  <cp:lastPrinted>2025-07-17T01:03:37Z</cp:lastPrinted>
  <dcterms:created xsi:type="dcterms:W3CDTF">2025-07-17T01:03:17Z</dcterms:created>
  <dcterms:modified xsi:type="dcterms:W3CDTF">2025-07-17T01:04:22Z</dcterms:modified>
</cp:coreProperties>
</file>